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<sst xmlns="http://schemas.openxmlformats.org/spreadsheetml/2006/main" count="186" uniqueCount="93">
  <si>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</si>
  <si>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</si>
  <si>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</si>
  <si>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</si>
  <si>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</si>
  <si>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</si>
  <si>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</si>
  <si>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</si>
  <si>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</si>
  <si>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</si>
  <si>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</si>
  <si>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</si>
  <si>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</si>
  <si>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</si>
  <si>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</si>
  <si>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</si>
  <si>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</si>
  <si>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</si>
  <si>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</si>
  <si>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</si>
  <si>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</si>
  <si>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</si>
  <si>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</si>
  <si>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</si>
  <si>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</si>
  <si>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</si>
  <si>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</si>
  <si>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</si>
  <si>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</si>
  <si>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</si>
  <si>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</si>
  <si>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</si>
  <si>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</si>
  <si>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</si>
  <si>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</si>
  <si>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</si>
  <si>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</si>
  <si>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</si>
  <si>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</si>
  <si>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</si>
  <si>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</si>
  <si>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</si>
  <si>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</si>
  <si>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</si>
  <si>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</si>
  <si>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</si>
  <si>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</si>
  <si>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</si>
  <si>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</si>
  <si>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</si>
  <si>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</si>
  <si>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</si>
  <si>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</si>
  <si>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</si>
  <si>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</si>
  <si>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</si>
  <si>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</si>
  <si>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</si>
  <si>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</si>
  <si>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</si>
  <si>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</si>
  <si>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</si>
  <si>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</si>
  <si>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</si>
  <si>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</si>
  <si>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</si>
  <si>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</si>
  <si>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</si>
  <si>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</si>
  <si>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</si>
  <si>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</si>
  <si>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</si>
  <si>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</si>
  <si>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</si>
  <si>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</si>
  <si>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</si>
  <si>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</si>
  <si>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</si>
  <si>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</si>
  <si>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</si>
  <si>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</si>
  <si>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</si>
  <si>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</si>
  <si>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</si>
  <si>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</si>
  <si>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</si>
  <si>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</si>
  <si>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</si>
  <si>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</si>
  <si>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11.04.2017</t>
  </si>
  <si>
    <r>
      <t xml:space="preserve">станом на 11.04.2017р.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</si>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</sst>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7"/>
      <color indexed="8"/>
      <name val="Times New Roman"/>
      <family val="1"/>
    </font>
    <font>
      <sz val="6.75"/>
      <color indexed="8"/>
      <name val="Times New Roman"/>
      <family val="1"/>
    </font>
    <font>
      <sz val="6.4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4320907"/>
        <c:axId val="40452708"/>
      </c:lineChart>
      <c:catAx>
        <c:axId val="343209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2708"/>
        <c:crosses val="autoZero"/>
        <c:auto val="0"/>
        <c:lblOffset val="100"/>
        <c:tickLblSkip val="1"/>
        <c:noMultiLvlLbl val="0"/>
      </c:catAx>
      <c:valAx>
        <c:axId val="404527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209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8530053"/>
        <c:axId val="55443886"/>
      </c:lineChart>
      <c:catAx>
        <c:axId val="285300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3886"/>
        <c:crosses val="autoZero"/>
        <c:auto val="0"/>
        <c:lblOffset val="100"/>
        <c:tickLblSkip val="1"/>
        <c:noMultiLvlLbl val="0"/>
      </c:catAx>
      <c:valAx>
        <c:axId val="554438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300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9232927"/>
        <c:axId val="61769752"/>
      </c:lineChart>
      <c:catAx>
        <c:axId val="292329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69752"/>
        <c:crosses val="autoZero"/>
        <c:auto val="0"/>
        <c:lblOffset val="100"/>
        <c:tickLblSkip val="1"/>
        <c:noMultiLvlLbl val="0"/>
      </c:catAx>
      <c:valAx>
        <c:axId val="617697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329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 val="autoZero"/>
        <c:auto val="0"/>
        <c:lblOffset val="100"/>
        <c:tickLblSkip val="1"/>
        <c:noMultiLvlLbl val="0"/>
      </c:catAx>
      <c:valAx>
        <c:axId val="372939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11.04.2017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01555"/>
        <c:axId val="913996"/>
      </c:bar3D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55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8225965"/>
        <c:axId val="6924822"/>
      </c:bar3D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25965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8 083,4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-79 905,8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-79 333,7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D1">
      <selection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0" ref="M4:M22">N4-B4-C4-F4-G4-H4-I4-J4-K4-L4</f>
        <v>15.099999999999909</v>
      </c>
      <c r="N4" s="69">
        <v>4693</v>
      </c>
      <c r="O4" s="69">
        <v>4700</v>
      </c>
      <c r="P4" s="3">
        <f aca="true" t="shared" si="1" ref="P4:P22">N4/O4</f>
        <v>0.9985106382978723</v>
      </c>
      <c r="Q4" s="2">
        <f>AVERAGE(N4:N9)</f>
        <v>5109.078333333334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>C5-E5</f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0"/>
        <v>12.539999999999964</v>
      </c>
      <c r="N5" s="69">
        <v>3885.04</v>
      </c>
      <c r="O5" s="69">
        <v>3500</v>
      </c>
      <c r="P5" s="3">
        <f t="shared" si="1"/>
        <v>1.1100114285714286</v>
      </c>
      <c r="Q5" s="2">
        <v>5109.1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2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>C6-E6</f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0"/>
        <v>9.250000000000227</v>
      </c>
      <c r="N6" s="69">
        <v>3102.35</v>
      </c>
      <c r="O6" s="69">
        <v>4500</v>
      </c>
      <c r="P6" s="3">
        <f t="shared" si="1"/>
        <v>0.6894111111111111</v>
      </c>
      <c r="Q6" s="2">
        <v>5109.1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2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>C7-E7</f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0"/>
        <v>-8.55000000000014</v>
      </c>
      <c r="N7" s="69">
        <v>6541.45</v>
      </c>
      <c r="O7" s="69">
        <v>4800</v>
      </c>
      <c r="P7" s="3">
        <f t="shared" si="1"/>
        <v>1.3628020833333332</v>
      </c>
      <c r="Q7" s="2">
        <v>5109.1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2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>C8-E8</f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0"/>
        <v>17.37999999999954</v>
      </c>
      <c r="N8" s="69">
        <v>9251.73</v>
      </c>
      <c r="O8" s="69">
        <v>7500</v>
      </c>
      <c r="P8" s="3">
        <f t="shared" si="1"/>
        <v>1.2335639999999999</v>
      </c>
      <c r="Q8" s="2">
        <v>5109.1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2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>C9-E9</f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0"/>
        <v>61.85000000000005</v>
      </c>
      <c r="N9" s="69">
        <v>3180.9</v>
      </c>
      <c r="O9" s="69">
        <v>3400</v>
      </c>
      <c r="P9" s="3">
        <f t="shared" si="1"/>
        <v>0.9355588235294118</v>
      </c>
      <c r="Q9" s="2">
        <v>5109.1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2"/>
        <v>0</v>
      </c>
    </row>
    <row r="10" spans="1:23" ht="12.75">
      <c r="A10" s="10">
        <v>42836</v>
      </c>
      <c r="B10" s="69"/>
      <c r="C10" s="80"/>
      <c r="D10" s="80"/>
      <c r="E10" s="80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5200</v>
      </c>
      <c r="P10" s="3">
        <f t="shared" si="1"/>
        <v>0</v>
      </c>
      <c r="Q10" s="2">
        <v>5109.1</v>
      </c>
      <c r="R10" s="77"/>
      <c r="S10" s="78"/>
      <c r="T10" s="76"/>
      <c r="U10" s="128"/>
      <c r="V10" s="129"/>
      <c r="W10" s="74">
        <f>R10+S10+U10+T10+V10</f>
        <v>0</v>
      </c>
    </row>
    <row r="11" spans="1:23" ht="12.75">
      <c r="A11" s="10">
        <v>42837</v>
      </c>
      <c r="B11" s="69"/>
      <c r="C11" s="80"/>
      <c r="D11" s="80"/>
      <c r="E11" s="80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4800</v>
      </c>
      <c r="P11" s="3">
        <f t="shared" si="1"/>
        <v>0</v>
      </c>
      <c r="Q11" s="2">
        <v>5109.1</v>
      </c>
      <c r="R11" s="75"/>
      <c r="S11" s="69"/>
      <c r="T11" s="76"/>
      <c r="U11" s="128"/>
      <c r="V11" s="129"/>
      <c r="W11" s="74">
        <f t="shared" si="2"/>
        <v>0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1"/>
        <v>0</v>
      </c>
      <c r="Q12" s="2">
        <v>5109.1</v>
      </c>
      <c r="R12" s="75"/>
      <c r="S12" s="69"/>
      <c r="T12" s="76"/>
      <c r="U12" s="128"/>
      <c r="V12" s="129"/>
      <c r="W12" s="74">
        <f t="shared" si="2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1"/>
        <v>0</v>
      </c>
      <c r="Q13" s="2">
        <v>5109.1</v>
      </c>
      <c r="R13" s="75"/>
      <c r="S13" s="69"/>
      <c r="T13" s="76"/>
      <c r="U13" s="128"/>
      <c r="V13" s="129"/>
      <c r="W13" s="74">
        <f t="shared" si="2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5000</v>
      </c>
      <c r="P14" s="3">
        <f t="shared" si="1"/>
        <v>0</v>
      </c>
      <c r="Q14" s="2">
        <v>5109.1</v>
      </c>
      <c r="R14" s="75"/>
      <c r="S14" s="69"/>
      <c r="T14" s="80"/>
      <c r="U14" s="128"/>
      <c r="V14" s="129"/>
      <c r="W14" s="74">
        <f t="shared" si="2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6500</v>
      </c>
      <c r="P15" s="3">
        <f>N15/O15</f>
        <v>0</v>
      </c>
      <c r="Q15" s="2">
        <v>5109.1</v>
      </c>
      <c r="R15" s="75"/>
      <c r="S15" s="69"/>
      <c r="T15" s="80"/>
      <c r="U15" s="128"/>
      <c r="V15" s="129"/>
      <c r="W15" s="74">
        <f t="shared" si="2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3600</v>
      </c>
      <c r="P16" s="3">
        <f t="shared" si="1"/>
        <v>0</v>
      </c>
      <c r="Q16" s="2">
        <v>5109.1</v>
      </c>
      <c r="R16" s="75"/>
      <c r="S16" s="69"/>
      <c r="T16" s="80"/>
      <c r="U16" s="128"/>
      <c r="V16" s="129"/>
      <c r="W16" s="74">
        <f t="shared" si="2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4700</v>
      </c>
      <c r="P17" s="3">
        <f t="shared" si="1"/>
        <v>0</v>
      </c>
      <c r="Q17" s="2">
        <v>5109.1</v>
      </c>
      <c r="R17" s="75"/>
      <c r="S17" s="69"/>
      <c r="T17" s="80"/>
      <c r="U17" s="128"/>
      <c r="V17" s="129"/>
      <c r="W17" s="74">
        <f t="shared" si="2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5109.1</v>
      </c>
      <c r="R18" s="75"/>
      <c r="S18" s="69"/>
      <c r="T18" s="76"/>
      <c r="U18" s="128"/>
      <c r="V18" s="129"/>
      <c r="W18" s="74">
        <f t="shared" si="2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0"/>
        <v>0</v>
      </c>
      <c r="N19" s="69"/>
      <c r="O19" s="69">
        <v>3600</v>
      </c>
      <c r="P19" s="3">
        <f t="shared" si="1"/>
        <v>0</v>
      </c>
      <c r="Q19" s="2">
        <v>5109.1</v>
      </c>
      <c r="R19" s="75"/>
      <c r="S19" s="69"/>
      <c r="T19" s="76"/>
      <c r="U19" s="128"/>
      <c r="V19" s="129"/>
      <c r="W19" s="74">
        <f t="shared" si="2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0"/>
        <v>0</v>
      </c>
      <c r="N20" s="69"/>
      <c r="O20" s="69">
        <v>8060</v>
      </c>
      <c r="P20" s="3">
        <f t="shared" si="1"/>
        <v>0</v>
      </c>
      <c r="Q20" s="2">
        <v>5109.1</v>
      </c>
      <c r="R20" s="75"/>
      <c r="S20" s="69"/>
      <c r="T20" s="76"/>
      <c r="U20" s="128"/>
      <c r="V20" s="129"/>
      <c r="W20" s="74">
        <f t="shared" si="2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10500</v>
      </c>
      <c r="P21" s="3">
        <f t="shared" si="1"/>
        <v>0</v>
      </c>
      <c r="Q21" s="2">
        <v>5109.1</v>
      </c>
      <c r="R21" s="81"/>
      <c r="S21" s="80"/>
      <c r="T21" s="76"/>
      <c r="U21" s="128"/>
      <c r="V21" s="129"/>
      <c r="W21" s="74">
        <f t="shared" si="2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16264.8</v>
      </c>
      <c r="P22" s="3">
        <f t="shared" si="1"/>
        <v>0</v>
      </c>
      <c r="Q22" s="2">
        <v>5109.1</v>
      </c>
      <c r="R22" s="81"/>
      <c r="S22" s="80"/>
      <c r="T22" s="76"/>
      <c r="U22" s="128"/>
      <c r="V22" s="129"/>
      <c r="W22" s="74">
        <f t="shared" si="2"/>
        <v>0</v>
      </c>
    </row>
    <row r="23" spans="1:23" ht="13.5" thickBot="1">
      <c r="A23" s="90" t="s">
        <v>28</v>
      </c>
      <c r="B23" s="92">
        <f aca="true" t="shared" si="3" ref="B23:O23">SUM(B4:B22)</f>
        <v>18952</v>
      </c>
      <c r="C23" s="92">
        <f t="shared" si="3"/>
        <v>1108.2</v>
      </c>
      <c r="D23" s="115">
        <f t="shared" si="3"/>
        <v>48.23000000000003</v>
      </c>
      <c r="E23" s="115">
        <f t="shared" si="3"/>
        <v>1059.9699999999998</v>
      </c>
      <c r="F23" s="92">
        <f t="shared" si="3"/>
        <v>399.54999999999995</v>
      </c>
      <c r="G23" s="92">
        <f t="shared" si="3"/>
        <v>1317.3500000000001</v>
      </c>
      <c r="H23" s="92">
        <f t="shared" si="3"/>
        <v>4604.8</v>
      </c>
      <c r="I23" s="92">
        <f t="shared" si="3"/>
        <v>234.79999999999998</v>
      </c>
      <c r="J23" s="92">
        <f t="shared" si="3"/>
        <v>262.6</v>
      </c>
      <c r="K23" s="92">
        <f t="shared" si="3"/>
        <v>562.6</v>
      </c>
      <c r="L23" s="92">
        <f t="shared" si="3"/>
        <v>3105</v>
      </c>
      <c r="M23" s="91">
        <f t="shared" si="3"/>
        <v>107.56999999999955</v>
      </c>
      <c r="N23" s="91">
        <f t="shared" si="3"/>
        <v>30654.47</v>
      </c>
      <c r="O23" s="91">
        <f t="shared" si="3"/>
        <v>110624.8</v>
      </c>
      <c r="P23" s="93">
        <f>N23/O23</f>
        <v>0.27710305464959034</v>
      </c>
      <c r="Q23" s="2"/>
      <c r="R23" s="82">
        <f>SUM(R4:R22)</f>
        <v>124.5</v>
      </c>
      <c r="S23" s="82">
        <f>SUM(S4:S22)</f>
        <v>0</v>
      </c>
      <c r="T23" s="82">
        <f>SUM(T4:T22)</f>
        <v>100</v>
      </c>
      <c r="U23" s="117">
        <f>SUM(U4:U22)</f>
        <v>1</v>
      </c>
      <c r="V23" s="118"/>
      <c r="W23" s="82">
        <f>R23+S23+U23+T23+V23</f>
        <v>225.5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42836</v>
      </c>
      <c r="S28" s="124">
        <v>0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42836</v>
      </c>
      <c r="S38" s="123">
        <v>104120.65949999997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92</v>
      </c>
      <c r="P27" s="153"/>
    </row>
    <row r="28" spans="1:16" ht="30.75" customHeight="1">
      <c r="A28" s="166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104120.65949999997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1314.24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1610.02</v>
      </c>
      <c r="N29" s="51">
        <f>M29-L29</f>
        <v>-15323.98</v>
      </c>
      <c r="O29" s="156">
        <f>квітень!S28</f>
        <v>0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181139.36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44635.6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60001.44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5613.5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28742.04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7956.89999999997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338083.39999999997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1314.24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2017-04-10T12:28:01Z</cp:lastPrinted>
  <dcterms:created xsi:type="dcterms:W3CDTF">2006-11-30T08:16:02Z</dcterms:created>
  <dcterms:modified xsi:type="dcterms:W3CDTF">2017-04-11T08:31:21Z</dcterms:modified>
  <cp:category/>
  <cp:version/>
  <cp:contentType/>
  <cp:contentStatus/>
</cp:coreProperties>
</file>